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7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<sst xmlns="http://schemas.openxmlformats.org/spreadsheetml/2006/main" count="50" uniqueCount="40">
  <si>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Calculated Capacitance Value</t>
  </si>
  <si>
    <t>Enter Temperature in C</t>
  </si>
  <si>
    <t>Enter Capacitance Value pF</t>
  </si>
  <si>
    <t>+/-</t>
  </si>
  <si>
    <t>pF</t>
  </si>
  <si>
    <t>Capacitance change due to Temp</t>
  </si>
  <si>
    <t>pf</t>
  </si>
  <si>
    <t>Base Tol</t>
  </si>
  <si>
    <t>Capacitor Range is:</t>
  </si>
  <si>
    <t>Temperature Effects</t>
  </si>
  <si>
    <t>Value if capacitor base value is exact</t>
  </si>
  <si>
    <t>Base Tolerance not including</t>
  </si>
  <si>
    <t>Base Tolerence including</t>
  </si>
  <si>
    <t>%</t>
  </si>
  <si>
    <t>C</t>
  </si>
  <si>
    <t>ppm</t>
  </si>
  <si>
    <t>Low</t>
  </si>
  <si>
    <t>High</t>
  </si>
  <si>
    <t>Measured or Nominal value at 25C</t>
  </si>
  <si>
    <t>NP0 C0G is 0 +/-30ppm (30ppm is Worst Case)</t>
  </si>
  <si>
    <t>For Exact enter 0</t>
  </si>
  <si>
    <t>Enter Cap Tolerance in %</t>
  </si>
  <si>
    <t>Enter Tdelta in ppm/degrees C</t>
  </si>
  <si>
    <t>Total ppm Change</t>
  </si>
  <si>
    <t>Notes:</t>
  </si>
  <si>
    <t>1. Enter Data in the GREEN area only. The sheet formulas are NOT protected stay out of the BLUE cells.</t>
  </si>
  <si>
    <t>2. This spreadsheet calculates the worst case values for base tolerance and temperature effects assuming</t>
  </si>
  <si>
    <t>max negative (tol and temp) and max positive (tol and temp).</t>
  </si>
  <si>
    <t>Enter Known Values in Green Cells - Calculated result is shown in Blue Cells</t>
  </si>
  <si>
    <t>1nF=1000pF</t>
  </si>
  <si>
    <t>10nF=10000pF</t>
  </si>
  <si>
    <t>100nF=100000pF</t>
  </si>
  <si>
    <t>1uF=1000000pF</t>
  </si>
  <si>
    <t>3. Common Values converted to pF</t>
  </si>
  <si>
    <t>5. All calculation temperatures are in degrees C to convert C to F: F=1.8C+32. Conversely C=F-32/1.8.</t>
  </si>
  <si>
    <t>W3OHM's Capacitor Base and Temperature Calculator V1.0 14-AUG-2020</t>
  </si>
  <si>
    <t>6. Disclamer: These calculations are believed to be correct, but verify. No warranty is expressed or implied. Use at your own risk!</t>
  </si>
  <si>
    <t>Component Operating Temperature (25C =+/- 0)</t>
  </si>
  <si>
    <t>4. Temperature may be entered as a negative number. Normal Range is -55 to 125C (-67 to 257F) for standard capacitors</t>
  </si>
  <si>
    <t>Entered Value must be in pF (See Below for Hints) Always refer to the manufacturers data sheet for temperature range.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</si>
</sst>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workbookViewId="0" topLeftCell="A1">
      <selection activeCell="K2" sqref="K2"/>
    </sheetView>
  </sheetViews>
  <sheetFormatPr defaultColWidth="9.140625" defaultRowHeight="12.75"/>
  <cols>
    <col min="1" max="2" width="9.140625" style="0" customWidth="1"/>
    <col min="3" max="3" width="19.57421875" style="0" customWidth="1"/>
    <col min="4" max="4" width="10.00390625" style="0" customWidth="1"/>
  </cols>
  <sheetData>
    <row r="1" ht="12.75">
      <c r="B1" t="s">
        <v>35</v>
      </c>
    </row>
    <row r="3" spans="2:7" ht="12.75">
      <c r="B3" s="4" t="s">
        <v>28</v>
      </c>
      <c r="C3" s="4"/>
      <c r="D3" s="4"/>
      <c r="E3" s="4"/>
      <c r="F3" s="4"/>
      <c r="G3" s="4"/>
    </row>
    <row r="4" spans="2:7" ht="12.75">
      <c r="B4" s="4" t="s">
        <v>39</v>
      </c>
      <c r="C4" s="4"/>
      <c r="D4" s="4"/>
      <c r="E4" s="4"/>
      <c r="F4" s="4"/>
      <c r="G4" s="4"/>
    </row>
    <row r="5" spans="2:6" ht="12.75">
      <c r="B5" t="s">
        <v>2</v>
      </c>
      <c r="D5" s="2">
        <v>47</v>
      </c>
      <c r="E5" t="s">
        <v>4</v>
      </c>
      <c r="F5" t="s">
        <v>18</v>
      </c>
    </row>
    <row r="6" spans="2:6" ht="12.75">
      <c r="B6" t="s">
        <v>21</v>
      </c>
      <c r="D6" s="2">
        <v>5</v>
      </c>
      <c r="E6" t="s">
        <v>13</v>
      </c>
      <c r="F6" t="s">
        <v>20</v>
      </c>
    </row>
    <row r="7" spans="2:6" ht="12.75">
      <c r="B7" t="s">
        <v>1</v>
      </c>
      <c r="D7" s="2">
        <v>125</v>
      </c>
      <c r="E7" t="s">
        <v>14</v>
      </c>
      <c r="F7" t="s">
        <v>37</v>
      </c>
    </row>
    <row r="8" spans="2:6" ht="12.75">
      <c r="B8" t="s">
        <v>22</v>
      </c>
      <c r="D8" s="2">
        <v>30</v>
      </c>
      <c r="E8" t="s">
        <v>15</v>
      </c>
      <c r="F8" t="s">
        <v>19</v>
      </c>
    </row>
    <row r="10" spans="2:6" ht="12.75">
      <c r="B10" t="s">
        <v>0</v>
      </c>
      <c r="D10" s="3">
        <f>D5+D12</f>
        <v>47.141</v>
      </c>
      <c r="E10" t="s">
        <v>4</v>
      </c>
      <c r="F10" t="s">
        <v>10</v>
      </c>
    </row>
    <row r="11" spans="2:5" ht="12.75">
      <c r="B11" t="s">
        <v>7</v>
      </c>
      <c r="C11" s="1" t="s">
        <v>3</v>
      </c>
      <c r="D11" s="3">
        <f>D5*(D6/100)</f>
        <v>2.35</v>
      </c>
      <c r="E11" t="s">
        <v>4</v>
      </c>
    </row>
    <row r="12" spans="2:5" ht="12.75">
      <c r="B12" t="s">
        <v>5</v>
      </c>
      <c r="D12" s="3">
        <f>(D8*(ABS(D7-25)/1000000)*D5)</f>
        <v>0.14100000000000001</v>
      </c>
      <c r="E12" t="s">
        <v>6</v>
      </c>
    </row>
    <row r="13" spans="2:4" ht="12.75">
      <c r="B13" t="s">
        <v>23</v>
      </c>
      <c r="D13" s="3">
        <f>((ABS(D7-25)*D8))</f>
        <v>3000</v>
      </c>
    </row>
    <row r="15" spans="2:6" ht="12.75">
      <c r="B15" t="s">
        <v>8</v>
      </c>
      <c r="D15" s="3">
        <f>(D5-D11)</f>
        <v>44.65</v>
      </c>
      <c r="E15" t="s">
        <v>4</v>
      </c>
      <c r="F15" t="s">
        <v>16</v>
      </c>
    </row>
    <row r="16" spans="2:6" ht="12.75">
      <c r="B16" t="s">
        <v>11</v>
      </c>
      <c r="D16" s="3">
        <f>(D5+D11)</f>
        <v>49.35</v>
      </c>
      <c r="E16" t="s">
        <v>4</v>
      </c>
      <c r="F16" t="s">
        <v>17</v>
      </c>
    </row>
    <row r="17" ht="12.75">
      <c r="B17" t="s">
        <v>9</v>
      </c>
    </row>
    <row r="19" spans="2:6" ht="12.75">
      <c r="B19" t="s">
        <v>8</v>
      </c>
      <c r="D19" s="3">
        <f>D15-ABS(D12)</f>
        <v>44.509</v>
      </c>
      <c r="E19" t="s">
        <v>4</v>
      </c>
      <c r="F19" t="s">
        <v>16</v>
      </c>
    </row>
    <row r="20" spans="2:6" ht="12.75">
      <c r="B20" t="s">
        <v>12</v>
      </c>
      <c r="D20" s="3">
        <f>D16+ABS(D12)</f>
        <v>49.491</v>
      </c>
      <c r="E20" t="s">
        <v>4</v>
      </c>
      <c r="F20" t="s">
        <v>17</v>
      </c>
    </row>
    <row r="21" ht="12.75">
      <c r="B21" t="s">
        <v>9</v>
      </c>
    </row>
    <row r="23" ht="12.75">
      <c r="B23" t="s">
        <v>24</v>
      </c>
    </row>
    <row r="24" ht="12.75">
      <c r="B24" t="s">
        <v>25</v>
      </c>
    </row>
    <row r="25" ht="12.75">
      <c r="B25" t="s">
        <v>26</v>
      </c>
    </row>
    <row r="26" ht="12.75">
      <c r="B26" t="s">
        <v>27</v>
      </c>
    </row>
    <row r="27" ht="12.75">
      <c r="B27" t="s">
        <v>33</v>
      </c>
    </row>
    <row r="28" ht="12.75">
      <c r="B28" t="s">
        <v>29</v>
      </c>
    </row>
    <row r="29" ht="12.75">
      <c r="B29" t="s">
        <v>30</v>
      </c>
    </row>
    <row r="30" ht="12.75">
      <c r="B30" t="s">
        <v>31</v>
      </c>
    </row>
    <row r="31" ht="12.75">
      <c r="B31" t="s">
        <v>32</v>
      </c>
    </row>
    <row r="32" ht="12.75">
      <c r="B32" t="s">
        <v>38</v>
      </c>
    </row>
    <row r="33" ht="12.75">
      <c r="B33" t="s">
        <v>34</v>
      </c>
    </row>
    <row r="34" ht="12.75">
      <c r="B34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REAVES ENGINEERING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Reaves</dc:creator>
  <cp:keywords/>
  <dc:description/>
  <cp:lastModifiedBy>Sam Reaves</cp:lastModifiedBy>
  <dcterms:created xsi:type="dcterms:W3CDTF">2020-08-14T02:55:04Z</dcterms:created>
  <dcterms:modified xsi:type="dcterms:W3CDTF">2020-08-14T06:36:12Z</dcterms:modified>
  <cp:category/>
  <cp:version/>
  <cp:contentType/>
  <cp:contentStatus/>
</cp:coreProperties>
</file>